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45" i="1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<sst xmlns="http://schemas.openxmlformats.org/spreadsheetml/2006/main" count="67" uniqueCount="31">
  <si>
    <t>Отчет № 7. 30.08.2016 21:36:31</t>
  </si>
  <si>
    <t>Выборы депутатов Государственной Думы Федерального Собрания Российской Федерации седьмого созыва</t>
  </si>
  <si>
    <t>Город Санкт-Петербург - Северо-Западный (№ 215)</t>
  </si>
  <si>
    <t>По состоянию на 30.08.2016</t>
  </si>
  <si>
    <t>В тыс. руб.</t>
  </si>
  <si>
    <t>1</t>
  </si>
  <si>
    <t>1.</t>
  </si>
  <si>
    <t>2.</t>
  </si>
  <si>
    <t>29.08.2016</t>
  </si>
  <si>
    <t>3.</t>
  </si>
  <si>
    <t>4.</t>
  </si>
  <si>
    <t>02.08.2016</t>
  </si>
  <si>
    <t/>
  </si>
  <si>
    <t>03.08.2016</t>
  </si>
  <si>
    <t>10.08.2016</t>
  </si>
  <si>
    <t>25.08.2016</t>
  </si>
  <si>
    <t>23.08.2016</t>
  </si>
  <si>
    <t>12.08.2016</t>
  </si>
  <si>
    <t>18.08.2016</t>
  </si>
  <si>
    <t>5.</t>
  </si>
  <si>
    <t>28.07.2016</t>
  </si>
  <si>
    <t>6.</t>
  </si>
  <si>
    <t>17.08.2016</t>
  </si>
  <si>
    <t>7.</t>
  </si>
  <si>
    <t>8.</t>
  </si>
  <si>
    <t>24.08.2016</t>
  </si>
  <si>
    <t>9.</t>
  </si>
  <si>
    <t>26.08.2016</t>
  </si>
  <si>
    <t>10.</t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</si>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</sst>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H15" sqref="H15"/>
    </sheetView>
  </sheetViews>
  <sheetFormatPr defaultRowHeight="15"/>
  <cols>
    <col min="1" max="1" width="5.7109375" customWidth="1"/>
    <col min="2" max="2" width="24.140625" customWidth="1"/>
    <col min="3" max="4" width="15.7109375" customWidth="1"/>
    <col min="5" max="5" width="23.85546875" customWidth="1"/>
    <col min="6" max="6" width="15.7109375" customWidth="1"/>
    <col min="7" max="7" width="12.140625" customWidth="1"/>
    <col min="8" max="8" width="15.7109375" customWidth="1"/>
    <col min="9" max="9" width="13.140625" customWidth="1"/>
    <col min="10" max="10" width="15.7109375" customWidth="1"/>
    <col min="11" max="11" width="28.5703125" customWidth="1"/>
    <col min="12" max="12" width="15.7109375" customWidth="1"/>
    <col min="13" max="13" width="35.7109375" customWidth="1"/>
    <col min="14" max="14" width="9.140625" customWidth="1"/>
  </cols>
  <sheetData>
    <row r="1" spans="1:14" ht="15" customHeight="1">
      <c r="M1" s="1" t="s">
        <v>0</v>
      </c>
    </row>
    <row r="2" spans="1:14" ht="81" customHeight="1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3</v>
      </c>
    </row>
    <row r="6" spans="1:14">
      <c r="M6" s="5" t="s">
        <v>4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27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41.2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30.75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5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55.5" customHeight="1">
      <c r="A12" s="15" t="s">
        <v>6</v>
      </c>
      <c r="B12" s="16" t="str">
        <f>"Гахраманов Идрис Исрафил оглы"</f>
        <v>Гахраманов Идрис Исрафил оглы</v>
      </c>
      <c r="C12" s="23">
        <v>50</v>
      </c>
      <c r="D12" s="23"/>
      <c r="E12" s="16" t="str">
        <f>""</f>
        <v/>
      </c>
      <c r="F12" s="23"/>
      <c r="G12" s="17"/>
      <c r="H12" s="23">
        <v>0</v>
      </c>
      <c r="I12" s="18"/>
      <c r="J12" s="23"/>
      <c r="K12" s="16" t="str">
        <f>""</f>
        <v/>
      </c>
      <c r="L12" s="23">
        <v>50</v>
      </c>
      <c r="M12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12" s="13"/>
    </row>
    <row r="13" spans="1:14" ht="110.25" customHeight="1">
      <c r="A13" s="15" t="s">
        <v>7</v>
      </c>
      <c r="B13" s="16" t="str">
        <f>"Голов Анатолий Григорьевич"</f>
        <v>Голов Анатолий Григорьевич</v>
      </c>
      <c r="C13" s="23">
        <v>800.1</v>
      </c>
      <c r="D13" s="23"/>
      <c r="E13" s="16" t="str">
        <f>""</f>
        <v/>
      </c>
      <c r="F13" s="23"/>
      <c r="G13" s="17"/>
      <c r="H13" s="23">
        <v>627.29999999999995</v>
      </c>
      <c r="I13" s="18" t="s">
        <v>8</v>
      </c>
      <c r="J13" s="23">
        <v>451.9</v>
      </c>
      <c r="K1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" s="23"/>
      <c r="M13" s="16" t="str">
        <f>""</f>
        <v/>
      </c>
      <c r="N13" s="13"/>
    </row>
    <row r="14" spans="1:14" ht="30" customHeight="1">
      <c r="A14" s="15" t="s">
        <v>9</v>
      </c>
      <c r="B14" s="16" t="str">
        <f>"Иванова Ирина Владимировна"</f>
        <v>Иванова Ирина Владимировна</v>
      </c>
      <c r="C14" s="23">
        <v>321</v>
      </c>
      <c r="D14" s="23"/>
      <c r="E14" s="16" t="str">
        <f>""</f>
        <v/>
      </c>
      <c r="F14" s="23"/>
      <c r="G14" s="17"/>
      <c r="H14" s="23">
        <v>316.7</v>
      </c>
      <c r="I14" s="18"/>
      <c r="J14" s="23"/>
      <c r="K14" s="16" t="str">
        <f>""</f>
        <v/>
      </c>
      <c r="L14" s="23"/>
      <c r="M14" s="16" t="str">
        <f>""</f>
        <v/>
      </c>
      <c r="N14" s="4"/>
    </row>
    <row r="15" spans="1:14" ht="109.5" customHeight="1">
      <c r="A15" s="15" t="s">
        <v>10</v>
      </c>
      <c r="B15" s="16" t="str">
        <f>"Катенев Владимир Иванович"</f>
        <v>Катенев Владимир Иванович</v>
      </c>
      <c r="C15" s="23"/>
      <c r="D15" s="23">
        <v>2000</v>
      </c>
      <c r="E15" s="16" t="str">
        <f>"АО ""МСК ""Звезда"""</f>
        <v>АО "МСК "Звезда"</v>
      </c>
      <c r="F15" s="23">
        <v>100</v>
      </c>
      <c r="G15" s="17">
        <v>1</v>
      </c>
      <c r="H15" s="23"/>
      <c r="I15" s="18" t="s">
        <v>11</v>
      </c>
      <c r="J15" s="23">
        <v>714</v>
      </c>
      <c r="K15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23">
        <v>4149</v>
      </c>
      <c r="M15" s="1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15" s="13"/>
    </row>
    <row r="16" spans="1:14" ht="111" customHeight="1">
      <c r="A16" s="15" t="s">
        <v>12</v>
      </c>
      <c r="B16" s="16" t="str">
        <f>""</f>
        <v/>
      </c>
      <c r="C16" s="23"/>
      <c r="D16" s="23">
        <v>2200</v>
      </c>
      <c r="E16" s="16" t="str">
        <f>"ЗАО ""Завод им. Козицкого"""</f>
        <v>ЗАО "Завод им. Козицкого"</v>
      </c>
      <c r="F16" s="23"/>
      <c r="G16" s="17"/>
      <c r="H16" s="23"/>
      <c r="I16" s="18" t="s">
        <v>13</v>
      </c>
      <c r="J16" s="23">
        <v>649.79999999999995</v>
      </c>
      <c r="K1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23"/>
      <c r="M16" s="16" t="str">
        <f>""</f>
        <v/>
      </c>
      <c r="N16" s="4"/>
    </row>
    <row r="17" spans="1:14" ht="108.75" customHeight="1">
      <c r="A17" s="15" t="s">
        <v>12</v>
      </c>
      <c r="B17" s="16" t="str">
        <f>""</f>
        <v/>
      </c>
      <c r="C17" s="23"/>
      <c r="D17" s="23">
        <v>2000</v>
      </c>
      <c r="E17" s="16" t="str">
        <f>"ОАО ""ЛЕНПОЛИГРАФМАШ"""</f>
        <v>ОАО "ЛЕНПОЛИГРАФМАШ"</v>
      </c>
      <c r="F17" s="23"/>
      <c r="G17" s="17"/>
      <c r="H17" s="23"/>
      <c r="I17" s="18" t="s">
        <v>13</v>
      </c>
      <c r="J17" s="23">
        <v>562.9</v>
      </c>
      <c r="K1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" s="23"/>
      <c r="M17" s="16" t="str">
        <f>""</f>
        <v/>
      </c>
      <c r="N17" s="4"/>
    </row>
    <row r="18" spans="1:14" ht="107.25" customHeight="1">
      <c r="A18" s="15" t="s">
        <v>12</v>
      </c>
      <c r="B18" s="16" t="str">
        <f>""</f>
        <v/>
      </c>
      <c r="C18" s="23"/>
      <c r="D18" s="23">
        <v>2000</v>
      </c>
      <c r="E18" s="16" t="str">
        <f>"ООО""РЭП МО""Энергомаш"""</f>
        <v>ООО"РЭП МО"Энергомаш"</v>
      </c>
      <c r="F18" s="23"/>
      <c r="G18" s="17"/>
      <c r="H18" s="23"/>
      <c r="I18" s="18" t="s">
        <v>11</v>
      </c>
      <c r="J18" s="23">
        <v>519</v>
      </c>
      <c r="K1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" s="23"/>
      <c r="M18" s="16" t="str">
        <f>""</f>
        <v/>
      </c>
      <c r="N18" s="4"/>
    </row>
    <row r="19" spans="1:14" ht="106.5" customHeight="1">
      <c r="A19" s="15" t="s">
        <v>12</v>
      </c>
      <c r="B19" s="16" t="str">
        <f>""</f>
        <v/>
      </c>
      <c r="C19" s="23"/>
      <c r="D19" s="23">
        <v>400</v>
      </c>
      <c r="E19" s="16" t="str">
        <f>"ООО ""Дистрибьюторский центр ""Кодекс"""</f>
        <v>ООО "Дистрибьюторский центр "Кодекс"</v>
      </c>
      <c r="F19" s="23"/>
      <c r="G19" s="17"/>
      <c r="H19" s="23"/>
      <c r="I19" s="18" t="s">
        <v>14</v>
      </c>
      <c r="J19" s="23">
        <v>425.2</v>
      </c>
      <c r="K19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23"/>
      <c r="M19" s="16" t="str">
        <f>""</f>
        <v/>
      </c>
      <c r="N19" s="4"/>
    </row>
    <row r="20" spans="1:14" ht="107.25" customHeight="1">
      <c r="A20" s="15" t="s">
        <v>12</v>
      </c>
      <c r="B20" s="16" t="str">
        <f>""</f>
        <v/>
      </c>
      <c r="C20" s="23"/>
      <c r="D20" s="23">
        <v>300</v>
      </c>
      <c r="E20" s="16" t="str">
        <f>"ООО ""ГК КрашМаш"""</f>
        <v>ООО "ГК КрашМаш"</v>
      </c>
      <c r="F20" s="23"/>
      <c r="G20" s="17"/>
      <c r="H20" s="23"/>
      <c r="I20" s="18" t="s">
        <v>8</v>
      </c>
      <c r="J20" s="23">
        <v>257.39999999999998</v>
      </c>
      <c r="K20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" s="23"/>
      <c r="M20" s="16" t="str">
        <f>""</f>
        <v/>
      </c>
      <c r="N20" s="4"/>
    </row>
    <row r="21" spans="1:14" ht="114.75" customHeight="1">
      <c r="A21" s="15" t="s">
        <v>12</v>
      </c>
      <c r="B21" s="16" t="str">
        <f>""</f>
        <v/>
      </c>
      <c r="C21" s="23"/>
      <c r="D21" s="23">
        <v>100</v>
      </c>
      <c r="E21" s="16" t="str">
        <f>"ООО ""НПО ""КП"""</f>
        <v>ООО "НПО "КП"</v>
      </c>
      <c r="F21" s="23"/>
      <c r="G21" s="17"/>
      <c r="H21" s="23"/>
      <c r="I21" s="18" t="s">
        <v>15</v>
      </c>
      <c r="J21" s="23">
        <v>156.30000000000001</v>
      </c>
      <c r="K21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1" s="23"/>
      <c r="M21" s="16" t="str">
        <f>""</f>
        <v/>
      </c>
      <c r="N21" s="4"/>
    </row>
    <row r="22" spans="1:14" ht="109.5" customHeight="1">
      <c r="A22" s="15" t="s">
        <v>12</v>
      </c>
      <c r="B22" s="16" t="str">
        <f>""</f>
        <v/>
      </c>
      <c r="C22" s="23"/>
      <c r="D22" s="23">
        <v>100</v>
      </c>
      <c r="E22" s="16" t="str">
        <f>"ООО ""Санкт-Петербургская инвестиционная компания"""</f>
        <v>ООО "Санкт-Петербургская инвестиционная компания"</v>
      </c>
      <c r="F22" s="23"/>
      <c r="G22" s="17"/>
      <c r="H22" s="23"/>
      <c r="I22" s="18" t="s">
        <v>16</v>
      </c>
      <c r="J22" s="23">
        <v>139.80000000000001</v>
      </c>
      <c r="K22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2" s="23"/>
      <c r="M22" s="16" t="str">
        <f>""</f>
        <v/>
      </c>
      <c r="N22" s="4"/>
    </row>
    <row r="23" spans="1:14" ht="93" customHeight="1">
      <c r="A23" s="15" t="s">
        <v>12</v>
      </c>
      <c r="B23" s="16" t="str">
        <f>""</f>
        <v/>
      </c>
      <c r="C23" s="23"/>
      <c r="D23" s="23">
        <v>98</v>
      </c>
      <c r="E23" s="16" t="str">
        <f>"ООО ""ЛУКОЙЛ-Северо-Западнефтепродукт"""</f>
        <v>ООО "ЛУКОЙЛ-Северо-Западнефтепродукт"</v>
      </c>
      <c r="F23" s="23"/>
      <c r="G23" s="17"/>
      <c r="H23" s="23"/>
      <c r="I23" s="18" t="s">
        <v>17</v>
      </c>
      <c r="J23" s="23">
        <v>124</v>
      </c>
      <c r="K23" s="1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23" s="23"/>
      <c r="M23" s="16" t="str">
        <f>""</f>
        <v/>
      </c>
      <c r="N23" s="4"/>
    </row>
    <row r="24" spans="1:14" ht="111.75" customHeight="1">
      <c r="A24" s="15" t="s">
        <v>12</v>
      </c>
      <c r="B24" s="16" t="str">
        <f>""</f>
        <v/>
      </c>
      <c r="C24" s="23"/>
      <c r="D24" s="23"/>
      <c r="E24" s="16" t="str">
        <f>""</f>
        <v/>
      </c>
      <c r="F24" s="23"/>
      <c r="G24" s="17"/>
      <c r="H24" s="23"/>
      <c r="I24" s="18" t="s">
        <v>18</v>
      </c>
      <c r="J24" s="23">
        <v>110.6</v>
      </c>
      <c r="K24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4" s="23"/>
      <c r="M24" s="16" t="str">
        <f>""</f>
        <v/>
      </c>
      <c r="N24" s="4"/>
    </row>
    <row r="25" spans="1:14" ht="30" customHeight="1">
      <c r="A25" s="14" t="s">
        <v>12</v>
      </c>
      <c r="B25" s="19" t="str">
        <f>"Итого по кандидату"</f>
        <v>Итого по кандидату</v>
      </c>
      <c r="C25" s="24">
        <v>11353</v>
      </c>
      <c r="D25" s="24">
        <v>9198</v>
      </c>
      <c r="E25" s="19" t="str">
        <f>""</f>
        <v/>
      </c>
      <c r="F25" s="24">
        <v>100</v>
      </c>
      <c r="G25" s="20"/>
      <c r="H25" s="24">
        <v>4472.5</v>
      </c>
      <c r="I25" s="21"/>
      <c r="J25" s="24">
        <v>3658.9</v>
      </c>
      <c r="K25" s="19" t="str">
        <f>""</f>
        <v/>
      </c>
      <c r="L25" s="24">
        <v>4149</v>
      </c>
      <c r="M25" s="19" t="str">
        <f>""</f>
        <v/>
      </c>
      <c r="N25" s="4"/>
    </row>
    <row r="26" spans="1:14" ht="113.25" customHeight="1">
      <c r="A26" s="15" t="s">
        <v>19</v>
      </c>
      <c r="B26" s="16" t="str">
        <f>"Крутов Андрей Дмитриевич"</f>
        <v>Крутов Андрей Дмитриевич</v>
      </c>
      <c r="C26" s="23"/>
      <c r="D26" s="23"/>
      <c r="E26" s="16" t="str">
        <f>""</f>
        <v/>
      </c>
      <c r="F26" s="23">
        <v>1000</v>
      </c>
      <c r="G26" s="17">
        <v>4</v>
      </c>
      <c r="H26" s="23"/>
      <c r="I26" s="18" t="s">
        <v>20</v>
      </c>
      <c r="J26" s="23">
        <v>388.6</v>
      </c>
      <c r="K2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23"/>
      <c r="M26" s="16" t="str">
        <f>""</f>
        <v/>
      </c>
      <c r="N26" s="13"/>
    </row>
    <row r="27" spans="1:14" ht="113.25" customHeight="1">
      <c r="A27" s="15" t="s">
        <v>12</v>
      </c>
      <c r="B27" s="16" t="str">
        <f>""</f>
        <v/>
      </c>
      <c r="C27" s="23"/>
      <c r="D27" s="23"/>
      <c r="E27" s="16" t="str">
        <f>""</f>
        <v/>
      </c>
      <c r="F27" s="23"/>
      <c r="G27" s="17"/>
      <c r="H27" s="23"/>
      <c r="I27" s="18" t="s">
        <v>15</v>
      </c>
      <c r="J27" s="23">
        <v>344</v>
      </c>
      <c r="K2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7" s="23"/>
      <c r="M27" s="16" t="str">
        <f>""</f>
        <v/>
      </c>
      <c r="N27" s="4"/>
    </row>
    <row r="28" spans="1:14" ht="106.5" customHeight="1">
      <c r="A28" s="15" t="s">
        <v>12</v>
      </c>
      <c r="B28" s="16" t="str">
        <f>""</f>
        <v/>
      </c>
      <c r="C28" s="23"/>
      <c r="D28" s="23"/>
      <c r="E28" s="16" t="str">
        <f>""</f>
        <v/>
      </c>
      <c r="F28" s="23"/>
      <c r="G28" s="17"/>
      <c r="H28" s="23"/>
      <c r="I28" s="18" t="s">
        <v>20</v>
      </c>
      <c r="J28" s="23">
        <v>308</v>
      </c>
      <c r="K2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8" s="23"/>
      <c r="M28" s="16" t="str">
        <f>""</f>
        <v/>
      </c>
      <c r="N28" s="4"/>
    </row>
    <row r="29" spans="1:14" ht="43.5" customHeight="1">
      <c r="A29" s="15" t="s">
        <v>12</v>
      </c>
      <c r="B29" s="16" t="str">
        <f>""</f>
        <v/>
      </c>
      <c r="C29" s="23"/>
      <c r="D29" s="23"/>
      <c r="E29" s="16" t="str">
        <f>""</f>
        <v/>
      </c>
      <c r="F29" s="23"/>
      <c r="G29" s="17"/>
      <c r="H29" s="23"/>
      <c r="I29" s="18" t="s">
        <v>15</v>
      </c>
      <c r="J29" s="23">
        <v>147.5</v>
      </c>
      <c r="K29" s="1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9" s="23"/>
      <c r="M29" s="16" t="str">
        <f>""</f>
        <v/>
      </c>
      <c r="N29" s="4"/>
    </row>
    <row r="30" spans="1:14" ht="30" customHeight="1">
      <c r="A30" s="14" t="s">
        <v>12</v>
      </c>
      <c r="B30" s="19" t="str">
        <f>"Итого по кандидату"</f>
        <v>Итого по кандидату</v>
      </c>
      <c r="C30" s="24">
        <v>2000</v>
      </c>
      <c r="D30" s="24">
        <v>0</v>
      </c>
      <c r="E30" s="19" t="str">
        <f>""</f>
        <v/>
      </c>
      <c r="F30" s="24">
        <v>1000</v>
      </c>
      <c r="G30" s="20"/>
      <c r="H30" s="24">
        <v>1390.2</v>
      </c>
      <c r="I30" s="21"/>
      <c r="J30" s="24">
        <v>1188.0999999999999</v>
      </c>
      <c r="K30" s="19" t="str">
        <f>""</f>
        <v/>
      </c>
      <c r="L30" s="24">
        <v>0</v>
      </c>
      <c r="M30" s="19" t="str">
        <f>""</f>
        <v/>
      </c>
      <c r="N30" s="4"/>
    </row>
    <row r="31" spans="1:14" ht="105.75" customHeight="1">
      <c r="A31" s="15" t="s">
        <v>21</v>
      </c>
      <c r="B31" s="16" t="str">
        <f>"Лавров Олег Леонидович"</f>
        <v>Лавров Олег Леонидович</v>
      </c>
      <c r="C31" s="23">
        <v>890</v>
      </c>
      <c r="D31" s="23"/>
      <c r="E31" s="16" t="str">
        <f>""</f>
        <v/>
      </c>
      <c r="F31" s="23"/>
      <c r="G31" s="17"/>
      <c r="H31" s="23">
        <v>766.5</v>
      </c>
      <c r="I31" s="18" t="s">
        <v>22</v>
      </c>
      <c r="J31" s="23">
        <v>499.2</v>
      </c>
      <c r="K31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1" s="23"/>
      <c r="M31" s="16" t="str">
        <f>""</f>
        <v/>
      </c>
      <c r="N31" s="13"/>
    </row>
    <row r="32" spans="1:14" ht="30" customHeight="1">
      <c r="A32" s="15" t="s">
        <v>23</v>
      </c>
      <c r="B32" s="16" t="str">
        <f>"Максаков Олег Борисович"</f>
        <v>Максаков Олег Борисович</v>
      </c>
      <c r="C32" s="23">
        <v>4</v>
      </c>
      <c r="D32" s="23"/>
      <c r="E32" s="16" t="str">
        <f>""</f>
        <v/>
      </c>
      <c r="F32" s="23"/>
      <c r="G32" s="17"/>
      <c r="H32" s="23">
        <v>4</v>
      </c>
      <c r="I32" s="18"/>
      <c r="J32" s="23"/>
      <c r="K32" s="16" t="str">
        <f>""</f>
        <v/>
      </c>
      <c r="L32" s="23"/>
      <c r="M32" s="16" t="str">
        <f>""</f>
        <v/>
      </c>
      <c r="N32" s="4"/>
    </row>
    <row r="33" spans="1:14" ht="111" customHeight="1">
      <c r="A33" s="15" t="s">
        <v>24</v>
      </c>
      <c r="B33" s="16" t="str">
        <f>"Нилов Олег Анатольевич"</f>
        <v>Нилов Олег Анатольевич</v>
      </c>
      <c r="C33" s="23"/>
      <c r="D33" s="23"/>
      <c r="E33" s="16" t="str">
        <f>""</f>
        <v/>
      </c>
      <c r="F33" s="23"/>
      <c r="G33" s="17"/>
      <c r="H33" s="23"/>
      <c r="I33" s="18" t="s">
        <v>16</v>
      </c>
      <c r="J33" s="23">
        <v>2207.4</v>
      </c>
      <c r="K33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3" s="23"/>
      <c r="M33" s="16" t="str">
        <f>""</f>
        <v/>
      </c>
      <c r="N33" s="13"/>
    </row>
    <row r="34" spans="1:14" ht="46.5" customHeight="1">
      <c r="A34" s="15" t="s">
        <v>12</v>
      </c>
      <c r="B34" s="16" t="str">
        <f>""</f>
        <v/>
      </c>
      <c r="C34" s="23"/>
      <c r="D34" s="23"/>
      <c r="E34" s="16" t="str">
        <f>""</f>
        <v/>
      </c>
      <c r="F34" s="23"/>
      <c r="G34" s="17"/>
      <c r="H34" s="23"/>
      <c r="I34" s="18" t="s">
        <v>8</v>
      </c>
      <c r="J34" s="23">
        <v>225</v>
      </c>
      <c r="K34" s="1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34" s="23"/>
      <c r="M34" s="16" t="str">
        <f>""</f>
        <v/>
      </c>
      <c r="N34" s="4"/>
    </row>
    <row r="35" spans="1:14" ht="111" customHeight="1">
      <c r="A35" s="15" t="s">
        <v>12</v>
      </c>
      <c r="B35" s="16" t="str">
        <f>""</f>
        <v/>
      </c>
      <c r="C35" s="23"/>
      <c r="D35" s="23"/>
      <c r="E35" s="16" t="str">
        <f>""</f>
        <v/>
      </c>
      <c r="F35" s="23"/>
      <c r="G35" s="17"/>
      <c r="H35" s="23"/>
      <c r="I35" s="18" t="s">
        <v>25</v>
      </c>
      <c r="J35" s="23">
        <v>160.6</v>
      </c>
      <c r="K35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5" s="23"/>
      <c r="M35" s="16" t="str">
        <f>""</f>
        <v/>
      </c>
      <c r="N35" s="4"/>
    </row>
    <row r="36" spans="1:14" ht="105" customHeight="1">
      <c r="A36" s="15" t="s">
        <v>12</v>
      </c>
      <c r="B36" s="16" t="str">
        <f>""</f>
        <v/>
      </c>
      <c r="C36" s="23"/>
      <c r="D36" s="23"/>
      <c r="E36" s="16" t="str">
        <f>""</f>
        <v/>
      </c>
      <c r="F36" s="23"/>
      <c r="G36" s="17"/>
      <c r="H36" s="23"/>
      <c r="I36" s="18" t="s">
        <v>15</v>
      </c>
      <c r="J36" s="23">
        <v>158</v>
      </c>
      <c r="K3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6" s="23"/>
      <c r="M36" s="16" t="str">
        <f>""</f>
        <v/>
      </c>
      <c r="N36" s="4"/>
    </row>
    <row r="37" spans="1:14" ht="30" customHeight="1">
      <c r="A37" s="14" t="s">
        <v>12</v>
      </c>
      <c r="B37" s="19" t="str">
        <f>"Итого по кандидату"</f>
        <v>Итого по кандидату</v>
      </c>
      <c r="C37" s="24">
        <v>4501</v>
      </c>
      <c r="D37" s="24">
        <v>0</v>
      </c>
      <c r="E37" s="19" t="str">
        <f>""</f>
        <v/>
      </c>
      <c r="F37" s="24">
        <v>0</v>
      </c>
      <c r="G37" s="20"/>
      <c r="H37" s="24">
        <v>4211.8</v>
      </c>
      <c r="I37" s="21"/>
      <c r="J37" s="24">
        <v>2751</v>
      </c>
      <c r="K37" s="19" t="str">
        <f>""</f>
        <v/>
      </c>
      <c r="L37" s="24">
        <v>0</v>
      </c>
      <c r="M37" s="19" t="str">
        <f>""</f>
        <v/>
      </c>
      <c r="N37" s="4"/>
    </row>
    <row r="38" spans="1:14" ht="45.75" customHeight="1">
      <c r="A38" s="15" t="s">
        <v>26</v>
      </c>
      <c r="B38" s="16" t="str">
        <f>"Новиков Александр Иванович"</f>
        <v>Новиков Александр Иванович</v>
      </c>
      <c r="C38" s="23"/>
      <c r="D38" s="23">
        <v>4700</v>
      </c>
      <c r="E38" s="16" t="str">
        <f>"ООО ""ЭнергоТехническая Компания"""</f>
        <v>ООО "ЭнергоТехническая Компания"</v>
      </c>
      <c r="F38" s="23"/>
      <c r="G38" s="17"/>
      <c r="H38" s="23"/>
      <c r="I38" s="18" t="s">
        <v>18</v>
      </c>
      <c r="J38" s="23">
        <v>1600</v>
      </c>
      <c r="K38" s="16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38" s="23"/>
      <c r="M38" s="16" t="str">
        <f>""</f>
        <v/>
      </c>
      <c r="N38" s="13"/>
    </row>
    <row r="39" spans="1:14" ht="47.25" customHeight="1">
      <c r="A39" s="15" t="s">
        <v>12</v>
      </c>
      <c r="B39" s="16" t="str">
        <f>""</f>
        <v/>
      </c>
      <c r="C39" s="23"/>
      <c r="D39" s="23"/>
      <c r="E39" s="16" t="str">
        <f>""</f>
        <v/>
      </c>
      <c r="F39" s="23"/>
      <c r="G39" s="17"/>
      <c r="H39" s="23"/>
      <c r="I39" s="18" t="s">
        <v>27</v>
      </c>
      <c r="J39" s="23">
        <v>770</v>
      </c>
      <c r="K39" s="16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39" s="23"/>
      <c r="M39" s="16" t="str">
        <f>""</f>
        <v/>
      </c>
      <c r="N39" s="4"/>
    </row>
    <row r="40" spans="1:14" ht="105.75" customHeight="1">
      <c r="A40" s="15" t="s">
        <v>12</v>
      </c>
      <c r="B40" s="16" t="str">
        <f>""</f>
        <v/>
      </c>
      <c r="C40" s="23"/>
      <c r="D40" s="23"/>
      <c r="E40" s="16" t="str">
        <f>""</f>
        <v/>
      </c>
      <c r="F40" s="23"/>
      <c r="G40" s="17"/>
      <c r="H40" s="23"/>
      <c r="I40" s="18" t="s">
        <v>11</v>
      </c>
      <c r="J40" s="23">
        <v>500</v>
      </c>
      <c r="K40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0" s="23"/>
      <c r="M40" s="16" t="str">
        <f>""</f>
        <v/>
      </c>
      <c r="N40" s="4"/>
    </row>
    <row r="41" spans="1:14" ht="45.75" customHeight="1">
      <c r="A41" s="15" t="s">
        <v>12</v>
      </c>
      <c r="B41" s="16" t="str">
        <f>""</f>
        <v/>
      </c>
      <c r="C41" s="23"/>
      <c r="D41" s="23"/>
      <c r="E41" s="16" t="str">
        <f>""</f>
        <v/>
      </c>
      <c r="F41" s="23"/>
      <c r="G41" s="17"/>
      <c r="H41" s="23"/>
      <c r="I41" s="18" t="s">
        <v>18</v>
      </c>
      <c r="J41" s="23">
        <v>500</v>
      </c>
      <c r="K41" s="16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41" s="23"/>
      <c r="M41" s="16" t="str">
        <f>""</f>
        <v/>
      </c>
      <c r="N41" s="4"/>
    </row>
    <row r="42" spans="1:14" ht="105" customHeight="1">
      <c r="A42" s="15" t="s">
        <v>12</v>
      </c>
      <c r="B42" s="16" t="str">
        <f>""</f>
        <v/>
      </c>
      <c r="C42" s="23"/>
      <c r="D42" s="23"/>
      <c r="E42" s="16" t="str">
        <f>""</f>
        <v/>
      </c>
      <c r="F42" s="23"/>
      <c r="G42" s="17"/>
      <c r="H42" s="23"/>
      <c r="I42" s="18" t="s">
        <v>27</v>
      </c>
      <c r="J42" s="23">
        <v>101</v>
      </c>
      <c r="K42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2" s="23"/>
      <c r="M42" s="16" t="str">
        <f>""</f>
        <v/>
      </c>
      <c r="N42" s="4"/>
    </row>
    <row r="43" spans="1:14" ht="30" customHeight="1">
      <c r="A43" s="14" t="s">
        <v>12</v>
      </c>
      <c r="B43" s="19" t="str">
        <f>"Итого по кандидату"</f>
        <v>Итого по кандидату</v>
      </c>
      <c r="C43" s="24">
        <v>4705</v>
      </c>
      <c r="D43" s="24">
        <v>4700</v>
      </c>
      <c r="E43" s="19" t="str">
        <f>""</f>
        <v/>
      </c>
      <c r="F43" s="24">
        <v>0</v>
      </c>
      <c r="G43" s="20"/>
      <c r="H43" s="24">
        <v>3967.4</v>
      </c>
      <c r="I43" s="21"/>
      <c r="J43" s="24">
        <v>3471</v>
      </c>
      <c r="K43" s="19" t="str">
        <f>""</f>
        <v/>
      </c>
      <c r="L43" s="24">
        <v>0</v>
      </c>
      <c r="M43" s="19" t="str">
        <f>""</f>
        <v/>
      </c>
      <c r="N43" s="4"/>
    </row>
    <row r="44" spans="1:14" ht="45" customHeight="1">
      <c r="A44" s="15" t="s">
        <v>28</v>
      </c>
      <c r="B44" s="16" t="str">
        <f>"Соусов Вячеслав Евгеньевич"</f>
        <v>Соусов Вячеслав Евгеньевич</v>
      </c>
      <c r="C44" s="23">
        <v>2.5</v>
      </c>
      <c r="D44" s="23"/>
      <c r="E44" s="16" t="str">
        <f>""</f>
        <v/>
      </c>
      <c r="F44" s="23"/>
      <c r="G44" s="17"/>
      <c r="H44" s="23">
        <v>1</v>
      </c>
      <c r="I44" s="18"/>
      <c r="J44" s="23"/>
      <c r="K44" s="16" t="str">
        <f>""</f>
        <v/>
      </c>
      <c r="L44" s="23"/>
      <c r="M44" s="16" t="str">
        <f>""</f>
        <v/>
      </c>
      <c r="N44" s="13"/>
    </row>
    <row r="45" spans="1:14">
      <c r="A45" s="14" t="s">
        <v>12</v>
      </c>
      <c r="B45" s="19" t="str">
        <f>"Итого"</f>
        <v>Итого</v>
      </c>
      <c r="C45" s="24">
        <v>24626.6</v>
      </c>
      <c r="D45" s="24">
        <v>13898</v>
      </c>
      <c r="E45" s="19" t="str">
        <f>""</f>
        <v/>
      </c>
      <c r="F45" s="24">
        <v>1100</v>
      </c>
      <c r="G45" s="20">
        <v>5</v>
      </c>
      <c r="H45" s="24">
        <v>15757.4</v>
      </c>
      <c r="I45" s="21"/>
      <c r="J45" s="24">
        <v>12020.1</v>
      </c>
      <c r="K45" s="19" t="str">
        <f>""</f>
        <v/>
      </c>
      <c r="L45" s="24">
        <v>4199</v>
      </c>
      <c r="M45" s="19" t="str">
        <f>""</f>
        <v/>
      </c>
      <c r="N45" s="13"/>
    </row>
    <row r="46" spans="1:14">
      <c r="N46" s="13"/>
    </row>
    <row r="47" spans="1:14" ht="39.950000000000003" customHeight="1">
      <c r="A47" s="22" t="s">
        <v>29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</sheetData>
  <mergeCells count="20">
    <mergeCell ref="A47:M47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2016-08-30T18:36:33Z</dcterms:created>
  <dcterms:modified xsi:type="dcterms:W3CDTF">2016-08-30T18:54:43Z</dcterms:modified>
</cp:coreProperties>
</file>