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22" i="1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<sst xmlns="http://schemas.openxmlformats.org/spreadsheetml/2006/main" count="21" uniqueCount="15">
  <si>
    <t>Отчет № 7. 02.08.2016 19:36:35</t>
  </si>
  <si>
    <t>Выборы депутатов Государственной Думы Федерального Собрания Российской Федерации седьмого созыва</t>
  </si>
  <si>
    <t>Город Санкт-Петербург - Северо-Западный (№ 215)</t>
  </si>
  <si>
    <t>В тыс. руб.</t>
  </si>
  <si>
    <t>1</t>
  </si>
  <si>
    <t>1.</t>
  </si>
  <si>
    <t>2.</t>
  </si>
  <si>
    <t>3.</t>
  </si>
  <si>
    <t/>
  </si>
  <si>
    <t>4.</t>
  </si>
  <si>
    <t>28.07.2016</t>
  </si>
  <si>
    <t>5.</t>
  </si>
  <si>
    <t>* Сведения даны с округлением до целого значения в тыс. рублей.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</si>
  <si>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</si>
  <si>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02.08.2016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</si>
</sst>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dd\.mm\.yyyy"/>
    <numFmt numFmtId="166" formatCode="\C\us\t\om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topLeftCell="A2" workbookViewId="0">
      <selection activeCell="H18" sqref="H18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19" customWidth="1"/>
    <col min="6" max="6" width="15.7109375" customWidth="1"/>
    <col min="7" max="7" width="10.42578125" customWidth="1"/>
    <col min="8" max="8" width="15.7109375" customWidth="1"/>
    <col min="9" max="9" width="13.140625" customWidth="1"/>
    <col min="10" max="10" width="15.7109375" customWidth="1"/>
    <col min="11" max="11" width="24.140625" customWidth="1"/>
    <col min="12" max="12" width="9.85546875" customWidth="1"/>
    <col min="13" max="13" width="13.28515625" customWidth="1"/>
    <col min="14" max="14" width="9.140625" customWidth="1"/>
  </cols>
  <sheetData>
    <row r="1" spans="1:14" ht="15" customHeight="1">
      <c r="M1" s="1" t="s">
        <v>0</v>
      </c>
    </row>
    <row r="2" spans="1:14" ht="82.5" customHeight="1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>
      <c r="M5" s="5" t="s">
        <v>14</v>
      </c>
    </row>
    <row r="6" spans="1:14">
      <c r="M6" s="5" t="s">
        <v>3</v>
      </c>
    </row>
    <row r="7" spans="1:14" ht="24" customHeight="1">
      <c r="A7" s="6" t="str">
        <f t="shared" ref="A7:A10" si="0">"№
п/п"</f>
        <v>№
п/п</v>
      </c>
      <c r="B7" s="6" t="str">
        <f t="shared" ref="B7:B10" si="1">"Фамилия, имя, отчество кандидата"</f>
        <v>Фамилия, имя, отчество кандидата</v>
      </c>
      <c r="C7" s="9" t="str">
        <f t="shared" ref="C7:G7" si="2">"Поступило средств"</f>
        <v>Поступило средств</v>
      </c>
      <c r="D7" s="10"/>
      <c r="E7" s="10"/>
      <c r="F7" s="10"/>
      <c r="G7" s="11"/>
      <c r="H7" s="9" t="str">
        <f t="shared" ref="H7:K7" si="3">"Израсходовано средств"</f>
        <v>Израсходовано средств</v>
      </c>
      <c r="I7" s="10"/>
      <c r="J7" s="10"/>
      <c r="K7" s="11"/>
      <c r="L7" s="9" t="str">
        <f t="shared" ref="L7:M7" si="4">"Возвращено средств"</f>
        <v>Возвращено средств</v>
      </c>
      <c r="M7" s="11"/>
    </row>
    <row r="8" spans="1:14" ht="32.25" customHeight="1">
      <c r="A8" s="7"/>
      <c r="B8" s="7"/>
      <c r="C8" s="6" t="str">
        <f t="shared" ref="C8:C10" si="5">"всего"</f>
        <v>всего</v>
      </c>
      <c r="D8" s="9" t="str">
        <f t="shared" ref="D8:G8" si="6">"из них"</f>
        <v>из них</v>
      </c>
      <c r="E8" s="10"/>
      <c r="F8" s="10"/>
      <c r="G8" s="11"/>
      <c r="H8" s="6" t="str">
        <f t="shared" ref="H8:H10" si="7">"всего"</f>
        <v>всего</v>
      </c>
      <c r="I8" s="9" t="str">
        <f t="shared" ref="I8:K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10"/>
      <c r="K8" s="11"/>
      <c r="L8" s="6" t="str">
        <f t="shared" ref="L8:L10" si="9">"сумма, тыс. руб."</f>
        <v>сумма, тыс. руб.</v>
      </c>
      <c r="M8" s="6" t="str">
        <f t="shared" ref="M8:M10" si="10">"основание возврата"</f>
        <v>основание возврата</v>
      </c>
      <c r="N8" s="4"/>
    </row>
    <row r="9" spans="1:14" ht="42.75" customHeight="1">
      <c r="A9" s="7"/>
      <c r="B9" s="7"/>
      <c r="C9" s="7"/>
      <c r="D9" s="9" t="str">
        <f t="shared" ref="D9:E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11"/>
      <c r="F9" s="9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 t="shared" ref="I9:I10" si="13">"дата операции"</f>
        <v>дата операции</v>
      </c>
      <c r="J9" s="6" t="str">
        <f t="shared" ref="J9:J10" si="14">"сумма, тыс. руб."</f>
        <v>сумма, тыс. руб.</v>
      </c>
      <c r="K9" s="6" t="str">
        <f t="shared" ref="K9:K10" si="15">"назначение платежа"</f>
        <v>назначение платежа</v>
      </c>
      <c r="L9" s="7"/>
      <c r="M9" s="7"/>
      <c r="N9" s="4"/>
    </row>
    <row r="10" spans="1:14" ht="30.75" customHeight="1">
      <c r="A10" s="8"/>
      <c r="B10" s="8"/>
      <c r="C10" s="8"/>
      <c r="D10" s="12" t="str">
        <f>"сумма, тыс. руб."</f>
        <v>сумма, тыс. руб.</v>
      </c>
      <c r="E10" s="12" t="str">
        <f>"наименование юридического лица"</f>
        <v>наименование юридического лица</v>
      </c>
      <c r="F10" s="12" t="str">
        <f>"сумма, тыс. руб."</f>
        <v>сумма, тыс.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>
      <c r="A11" s="14" t="s">
        <v>4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33.75" customHeight="1">
      <c r="A12" s="15" t="s">
        <v>5</v>
      </c>
      <c r="B12" s="16" t="str">
        <f>"Голов Анатолий Григорьевич"</f>
        <v>Голов Анатолий Григорьевич</v>
      </c>
      <c r="C12" s="25">
        <v>100</v>
      </c>
      <c r="D12" s="25"/>
      <c r="E12" s="16" t="str">
        <f>""</f>
        <v/>
      </c>
      <c r="F12" s="25"/>
      <c r="G12" s="18"/>
      <c r="H12" s="25">
        <v>1</v>
      </c>
      <c r="I12" s="19"/>
      <c r="J12" s="25"/>
      <c r="K12" s="16" t="str">
        <f>""</f>
        <v/>
      </c>
      <c r="L12" s="17"/>
      <c r="M12" s="16" t="str">
        <f>""</f>
        <v/>
      </c>
      <c r="N12" s="13"/>
    </row>
    <row r="13" spans="1:14" ht="30" customHeight="1">
      <c r="A13" s="15" t="s">
        <v>6</v>
      </c>
      <c r="B13" s="16" t="str">
        <f>"Иванова Ирина Владимировна"</f>
        <v>Иванова Ирина Владимировна</v>
      </c>
      <c r="C13" s="25">
        <v>200</v>
      </c>
      <c r="D13" s="25"/>
      <c r="E13" s="16" t="str">
        <f>""</f>
        <v/>
      </c>
      <c r="F13" s="25"/>
      <c r="G13" s="18"/>
      <c r="H13" s="25">
        <v>48.3</v>
      </c>
      <c r="I13" s="19"/>
      <c r="J13" s="25"/>
      <c r="K13" s="16" t="str">
        <f>""</f>
        <v/>
      </c>
      <c r="L13" s="17"/>
      <c r="M13" s="16" t="str">
        <f>""</f>
        <v/>
      </c>
      <c r="N13" s="13"/>
    </row>
    <row r="14" spans="1:14" ht="34.5" customHeight="1">
      <c r="A14" s="15" t="s">
        <v>7</v>
      </c>
      <c r="B14" s="16" t="str">
        <f>"Катенев Владимир Иванович"</f>
        <v>Катенев Владимир Иванович</v>
      </c>
      <c r="C14" s="25"/>
      <c r="D14" s="25">
        <v>1000</v>
      </c>
      <c r="E14" s="16" t="str">
        <f>"ЗАО ""Завод им. Козицкого"""</f>
        <v>ЗАО "Завод им. Козицкого"</v>
      </c>
      <c r="F14" s="25">
        <v>100</v>
      </c>
      <c r="G14" s="18">
        <v>1</v>
      </c>
      <c r="H14" s="25"/>
      <c r="I14" s="19"/>
      <c r="J14" s="25"/>
      <c r="K14" s="16" t="str">
        <f>""</f>
        <v/>
      </c>
      <c r="L14" s="17"/>
      <c r="M14" s="16" t="str">
        <f>""</f>
        <v/>
      </c>
      <c r="N14" s="13"/>
    </row>
    <row r="15" spans="1:14" ht="34.5" customHeight="1">
      <c r="A15" s="15" t="s">
        <v>8</v>
      </c>
      <c r="B15" s="16" t="str">
        <f>""</f>
        <v/>
      </c>
      <c r="C15" s="25"/>
      <c r="D15" s="25">
        <v>1000</v>
      </c>
      <c r="E15" s="16" t="str">
        <f>"ООО""РЭП МО""Энергомаш"""</f>
        <v>ООО"РЭП МО"Энергомаш"</v>
      </c>
      <c r="F15" s="25"/>
      <c r="G15" s="18"/>
      <c r="H15" s="25"/>
      <c r="I15" s="19"/>
      <c r="J15" s="25"/>
      <c r="K15" s="16" t="str">
        <f>""</f>
        <v/>
      </c>
      <c r="L15" s="17"/>
      <c r="M15" s="16" t="str">
        <f>""</f>
        <v/>
      </c>
      <c r="N15" s="13"/>
    </row>
    <row r="16" spans="1:14" ht="45" customHeight="1">
      <c r="A16" s="15" t="s">
        <v>8</v>
      </c>
      <c r="B16" s="16" t="str">
        <f>""</f>
        <v/>
      </c>
      <c r="C16" s="25"/>
      <c r="D16" s="25">
        <v>400</v>
      </c>
      <c r="E16" s="16" t="str">
        <f>"ООО ""Дистрибьюторский центр ""Кодекс"""</f>
        <v>ООО "Дистрибьюторский центр "Кодекс"</v>
      </c>
      <c r="F16" s="25"/>
      <c r="G16" s="18"/>
      <c r="H16" s="25"/>
      <c r="I16" s="19"/>
      <c r="J16" s="25"/>
      <c r="K16" s="16" t="str">
        <f>""</f>
        <v/>
      </c>
      <c r="L16" s="17"/>
      <c r="M16" s="16" t="str">
        <f>""</f>
        <v/>
      </c>
      <c r="N16" s="13"/>
    </row>
    <row r="17" spans="1:14" ht="30" customHeight="1">
      <c r="A17" s="14" t="s">
        <v>8</v>
      </c>
      <c r="B17" s="20" t="str">
        <f>"Итого по кандидату"</f>
        <v>Итого по кандидату</v>
      </c>
      <c r="C17" s="26">
        <v>4505</v>
      </c>
      <c r="D17" s="26">
        <v>2400</v>
      </c>
      <c r="E17" s="20" t="str">
        <f>""</f>
        <v/>
      </c>
      <c r="F17" s="26">
        <v>100</v>
      </c>
      <c r="G17" s="22"/>
      <c r="H17" s="26">
        <v>36.4</v>
      </c>
      <c r="I17" s="23"/>
      <c r="J17" s="26">
        <v>0</v>
      </c>
      <c r="K17" s="20" t="str">
        <f>""</f>
        <v/>
      </c>
      <c r="L17" s="21">
        <v>0</v>
      </c>
      <c r="M17" s="20" t="str">
        <f>""</f>
        <v/>
      </c>
      <c r="N17" s="13"/>
    </row>
    <row r="18" spans="1:14" ht="134.25" customHeight="1">
      <c r="A18" s="15" t="s">
        <v>9</v>
      </c>
      <c r="B18" s="16" t="str">
        <f>"Крутов Андрей Дмитриевич"</f>
        <v>Крутов Андрей Дмитриевич</v>
      </c>
      <c r="C18" s="25"/>
      <c r="D18" s="25"/>
      <c r="E18" s="16" t="str">
        <f>""</f>
        <v/>
      </c>
      <c r="F18" s="25"/>
      <c r="G18" s="18"/>
      <c r="H18" s="25"/>
      <c r="I18" s="19" t="s">
        <v>10</v>
      </c>
      <c r="J18" s="25">
        <v>388.6</v>
      </c>
      <c r="K18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8" s="17"/>
      <c r="M18" s="16" t="str">
        <f>""</f>
        <v/>
      </c>
      <c r="N18" s="13"/>
    </row>
    <row r="19" spans="1:14" ht="133.5" customHeight="1">
      <c r="A19" s="15" t="s">
        <v>8</v>
      </c>
      <c r="B19" s="16" t="str">
        <f>""</f>
        <v/>
      </c>
      <c r="C19" s="25"/>
      <c r="D19" s="25"/>
      <c r="E19" s="16" t="str">
        <f>""</f>
        <v/>
      </c>
      <c r="F19" s="25"/>
      <c r="G19" s="18"/>
      <c r="H19" s="25"/>
      <c r="I19" s="19" t="s">
        <v>10</v>
      </c>
      <c r="J19" s="25">
        <v>308</v>
      </c>
      <c r="K19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9" s="17"/>
      <c r="M19" s="16" t="str">
        <f>""</f>
        <v/>
      </c>
      <c r="N19" s="4"/>
    </row>
    <row r="20" spans="1:14" ht="30" customHeight="1">
      <c r="A20" s="14" t="s">
        <v>8</v>
      </c>
      <c r="B20" s="20" t="str">
        <f>"Итого по кандидату"</f>
        <v>Итого по кандидату</v>
      </c>
      <c r="C20" s="26">
        <v>1000</v>
      </c>
      <c r="D20" s="26">
        <v>0</v>
      </c>
      <c r="E20" s="20" t="str">
        <f>""</f>
        <v/>
      </c>
      <c r="F20" s="26">
        <v>0</v>
      </c>
      <c r="G20" s="22"/>
      <c r="H20" s="26">
        <v>725.4</v>
      </c>
      <c r="I20" s="23"/>
      <c r="J20" s="26">
        <v>696.6</v>
      </c>
      <c r="K20" s="20" t="str">
        <f>""</f>
        <v/>
      </c>
      <c r="L20" s="21">
        <v>0</v>
      </c>
      <c r="M20" s="20" t="str">
        <f>""</f>
        <v/>
      </c>
      <c r="N20" s="4"/>
    </row>
    <row r="21" spans="1:14" ht="48" customHeight="1">
      <c r="A21" s="15" t="s">
        <v>11</v>
      </c>
      <c r="B21" s="16" t="str">
        <f>"Новиков Александр Иванович"</f>
        <v>Новиков Александр Иванович</v>
      </c>
      <c r="C21" s="25">
        <v>505</v>
      </c>
      <c r="D21" s="25">
        <v>500</v>
      </c>
      <c r="E21" s="16" t="str">
        <f>"ООО ""ЭнергоТехническая Компания"""</f>
        <v>ООО "ЭнергоТехническая Компания"</v>
      </c>
      <c r="F21" s="25"/>
      <c r="G21" s="18"/>
      <c r="H21" s="25">
        <v>1</v>
      </c>
      <c r="I21" s="19"/>
      <c r="J21" s="25"/>
      <c r="K21" s="16" t="str">
        <f>""</f>
        <v/>
      </c>
      <c r="L21" s="17"/>
      <c r="M21" s="16" t="str">
        <f>""</f>
        <v/>
      </c>
      <c r="N21" s="13"/>
    </row>
    <row r="22" spans="1:14">
      <c r="A22" s="14" t="s">
        <v>8</v>
      </c>
      <c r="B22" s="20" t="str">
        <f>"Итого"</f>
        <v>Итого</v>
      </c>
      <c r="C22" s="26">
        <v>6310</v>
      </c>
      <c r="D22" s="26">
        <v>2900</v>
      </c>
      <c r="E22" s="20" t="str">
        <f>""</f>
        <v/>
      </c>
      <c r="F22" s="26">
        <v>100</v>
      </c>
      <c r="G22" s="22">
        <v>1</v>
      </c>
      <c r="H22" s="26">
        <v>812.1</v>
      </c>
      <c r="I22" s="23"/>
      <c r="J22" s="26">
        <v>696.6</v>
      </c>
      <c r="K22" s="20" t="str">
        <f>""</f>
        <v/>
      </c>
      <c r="L22" s="21">
        <v>0</v>
      </c>
      <c r="M22" s="20" t="str">
        <f>""</f>
        <v/>
      </c>
      <c r="N22" s="13"/>
    </row>
    <row r="23" spans="1:14">
      <c r="N23" s="13"/>
    </row>
    <row r="24" spans="1:14" ht="39.950000000000003" customHeight="1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</sheetData>
  <mergeCells count="20">
    <mergeCell ref="A24:M24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Gas7817</cp:lastModifiedBy>
  <dcterms:created xsi:type="dcterms:W3CDTF">2016-08-02T16:36:37Z</dcterms:created>
  <dcterms:modified xsi:type="dcterms:W3CDTF">2016-08-02T17:13:45Z</dcterms:modified>
</cp:coreProperties>
</file>