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34" i="1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<sst xmlns="http://schemas.openxmlformats.org/spreadsheetml/2006/main" count="44" uniqueCount="26">
  <si>
    <t>Отчет № 7. 24.08.2016 11:26:29</t>
  </si>
  <si>
    <t>Выборы депутатов Государственной Думы Федерального Собрания Российской Федерации седьмого созыва</t>
  </si>
  <si>
    <t>Город Санкт-Петербург - Северо-Западный (№ 215)</t>
  </si>
  <si>
    <t>В тыс. руб.</t>
  </si>
  <si>
    <t>1</t>
  </si>
  <si>
    <t>1.</t>
  </si>
  <si>
    <t>2.</t>
  </si>
  <si>
    <t>3.</t>
  </si>
  <si>
    <t>4.</t>
  </si>
  <si>
    <t>02.08.2016</t>
  </si>
  <si>
    <t/>
  </si>
  <si>
    <t>03.08.2016</t>
  </si>
  <si>
    <t>10.08.2016</t>
  </si>
  <si>
    <t>12.08.2016</t>
  </si>
  <si>
    <t>18.08.2016</t>
  </si>
  <si>
    <t>5.</t>
  </si>
  <si>
    <t>28.07.2016</t>
  </si>
  <si>
    <t>6.</t>
  </si>
  <si>
    <t>17.08.2016</t>
  </si>
  <si>
    <t>7.</t>
  </si>
  <si>
    <t>8.</t>
  </si>
  <si>
    <t>9.</t>
  </si>
  <si>
    <t>10.</t>
  </si>
  <si>
    <t>* Сведения даны с округлением до целого значения в тыс. рублей.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</si>
  <si>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</si>
  <si>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23.08.2016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</si>
</sst>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>
      <selection activeCell="G15" sqref="G15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27.7109375" customWidth="1"/>
    <col min="6" max="6" width="15.7109375" customWidth="1"/>
    <col min="7" max="7" width="11.28515625" customWidth="1"/>
    <col min="8" max="8" width="15.7109375" customWidth="1"/>
    <col min="9" max="9" width="13.140625" customWidth="1"/>
    <col min="10" max="10" width="15.7109375" customWidth="1"/>
    <col min="11" max="11" width="28.42578125" customWidth="1"/>
    <col min="12" max="12" width="15.7109375" customWidth="1"/>
    <col min="13" max="13" width="26.42578125" customWidth="1"/>
    <col min="14" max="14" width="9.140625" customWidth="1"/>
  </cols>
  <sheetData>
    <row r="1" spans="1:14" ht="15" customHeight="1">
      <c r="M1" s="1" t="s">
        <v>0</v>
      </c>
    </row>
    <row r="2" spans="1:14" ht="77.25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25</v>
      </c>
    </row>
    <row r="6" spans="1:14">
      <c r="M6" s="5" t="s">
        <v>3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30.7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42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33.75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84.75" customHeight="1">
      <c r="A12" s="15" t="s">
        <v>5</v>
      </c>
      <c r="B12" s="16" t="str">
        <f>"Гахраманов Идрис Исрафил оглы"</f>
        <v>Гахраманов Идрис Исрафил оглы</v>
      </c>
      <c r="C12" s="23">
        <v>50</v>
      </c>
      <c r="D12" s="23"/>
      <c r="E12" s="16" t="str">
        <f>""</f>
        <v/>
      </c>
      <c r="F12" s="23"/>
      <c r="G12" s="17"/>
      <c r="H12" s="23">
        <v>0</v>
      </c>
      <c r="I12" s="18"/>
      <c r="J12" s="23"/>
      <c r="K12" s="16" t="str">
        <f>""</f>
        <v/>
      </c>
      <c r="L12" s="23">
        <v>50</v>
      </c>
      <c r="M12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2" s="13"/>
    </row>
    <row r="13" spans="1:14" ht="32.25" customHeight="1">
      <c r="A13" s="15" t="s">
        <v>6</v>
      </c>
      <c r="B13" s="16" t="str">
        <f>"Голов Анатолий Григорьевич"</f>
        <v>Голов Анатолий Григорьевич</v>
      </c>
      <c r="C13" s="23">
        <v>600.1</v>
      </c>
      <c r="D13" s="23"/>
      <c r="E13" s="16" t="str">
        <f>""</f>
        <v/>
      </c>
      <c r="F13" s="23"/>
      <c r="G13" s="17"/>
      <c r="H13" s="23">
        <v>76.400000000000006</v>
      </c>
      <c r="I13" s="18"/>
      <c r="J13" s="23"/>
      <c r="K13" s="16" t="str">
        <f>""</f>
        <v/>
      </c>
      <c r="L13" s="23"/>
      <c r="M13" s="16" t="str">
        <f>""</f>
        <v/>
      </c>
      <c r="N13" s="13"/>
    </row>
    <row r="14" spans="1:14" ht="35.25" customHeight="1">
      <c r="A14" s="15" t="s">
        <v>7</v>
      </c>
      <c r="B14" s="16" t="str">
        <f>"Иванова Ирина Владимировна"</f>
        <v>Иванова Ирина Владимировна</v>
      </c>
      <c r="C14" s="23">
        <v>321</v>
      </c>
      <c r="D14" s="23"/>
      <c r="E14" s="16" t="str">
        <f>""</f>
        <v/>
      </c>
      <c r="F14" s="23"/>
      <c r="G14" s="17"/>
      <c r="H14" s="23">
        <v>316.7</v>
      </c>
      <c r="I14" s="18"/>
      <c r="J14" s="23"/>
      <c r="K14" s="16" t="str">
        <f>""</f>
        <v/>
      </c>
      <c r="L14" s="23"/>
      <c r="M14" s="16" t="str">
        <f>""</f>
        <v/>
      </c>
      <c r="N14" s="13"/>
    </row>
    <row r="15" spans="1:14" ht="110.25" customHeight="1">
      <c r="A15" s="15" t="s">
        <v>8</v>
      </c>
      <c r="B15" s="16" t="str">
        <f>"Катенев Владимир Иванович"</f>
        <v>Катенев Владимир Иванович</v>
      </c>
      <c r="C15" s="23"/>
      <c r="D15" s="23">
        <v>2000</v>
      </c>
      <c r="E15" s="16" t="str">
        <f>"АО ""МСК ""Звезда"""</f>
        <v>АО "МСК "Звезда"</v>
      </c>
      <c r="F15" s="23">
        <v>100</v>
      </c>
      <c r="G15" s="17">
        <v>1</v>
      </c>
      <c r="H15" s="23"/>
      <c r="I15" s="18" t="s">
        <v>9</v>
      </c>
      <c r="J15" s="23">
        <v>714</v>
      </c>
      <c r="K1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23">
        <v>4049</v>
      </c>
      <c r="M15" s="1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15" s="13"/>
    </row>
    <row r="16" spans="1:14" ht="105" customHeight="1">
      <c r="A16" s="15" t="s">
        <v>10</v>
      </c>
      <c r="B16" s="16" t="str">
        <f>""</f>
        <v/>
      </c>
      <c r="C16" s="23"/>
      <c r="D16" s="23">
        <v>2000</v>
      </c>
      <c r="E16" s="16" t="str">
        <f>"ЗАО ""Завод им. Козицкого"""</f>
        <v>ЗАО "Завод им. Козицкого"</v>
      </c>
      <c r="F16" s="23"/>
      <c r="G16" s="17"/>
      <c r="H16" s="23"/>
      <c r="I16" s="18" t="s">
        <v>11</v>
      </c>
      <c r="J16" s="23">
        <v>649.79999999999995</v>
      </c>
      <c r="K1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23"/>
      <c r="M16" s="16" t="str">
        <f>""</f>
        <v/>
      </c>
      <c r="N16" s="4"/>
    </row>
    <row r="17" spans="1:14" ht="107.25" customHeight="1">
      <c r="A17" s="15" t="s">
        <v>10</v>
      </c>
      <c r="B17" s="16" t="str">
        <f>""</f>
        <v/>
      </c>
      <c r="C17" s="23"/>
      <c r="D17" s="23">
        <v>2000</v>
      </c>
      <c r="E17" s="16" t="str">
        <f>"ОАО ""ЛЕНПОЛИГРАФМАШ"""</f>
        <v>ОАО "ЛЕНПОЛИГРАФМАШ"</v>
      </c>
      <c r="F17" s="23"/>
      <c r="G17" s="17"/>
      <c r="H17" s="23"/>
      <c r="I17" s="18" t="s">
        <v>11</v>
      </c>
      <c r="J17" s="23">
        <v>562.9</v>
      </c>
      <c r="K17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7" s="23"/>
      <c r="M17" s="16" t="str">
        <f>""</f>
        <v/>
      </c>
      <c r="N17" s="4"/>
    </row>
    <row r="18" spans="1:14" ht="105.75" customHeight="1">
      <c r="A18" s="15" t="s">
        <v>10</v>
      </c>
      <c r="B18" s="16" t="str">
        <f>""</f>
        <v/>
      </c>
      <c r="C18" s="23"/>
      <c r="D18" s="23">
        <v>2000</v>
      </c>
      <c r="E18" s="16" t="str">
        <f>"ООО""РЭП МО""Энергомаш"""</f>
        <v>ООО"РЭП МО"Энергомаш"</v>
      </c>
      <c r="F18" s="23"/>
      <c r="G18" s="17"/>
      <c r="H18" s="23"/>
      <c r="I18" s="18" t="s">
        <v>9</v>
      </c>
      <c r="J18" s="23">
        <v>519</v>
      </c>
      <c r="K18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8" s="23"/>
      <c r="M18" s="16" t="str">
        <f>""</f>
        <v/>
      </c>
      <c r="N18" s="4"/>
    </row>
    <row r="19" spans="1:14" ht="104.25" customHeight="1">
      <c r="A19" s="15" t="s">
        <v>10</v>
      </c>
      <c r="B19" s="16" t="str">
        <f>""</f>
        <v/>
      </c>
      <c r="C19" s="23"/>
      <c r="D19" s="23">
        <v>400</v>
      </c>
      <c r="E19" s="16" t="str">
        <f>"ООО ""Дистрибьюторский центр ""Кодекс"""</f>
        <v>ООО "Дистрибьюторский центр "Кодекс"</v>
      </c>
      <c r="F19" s="23"/>
      <c r="G19" s="17"/>
      <c r="H19" s="23"/>
      <c r="I19" s="18" t="s">
        <v>12</v>
      </c>
      <c r="J19" s="23">
        <v>425.2</v>
      </c>
      <c r="K19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9" s="23"/>
      <c r="M19" s="16" t="str">
        <f>""</f>
        <v/>
      </c>
      <c r="N19" s="4"/>
    </row>
    <row r="20" spans="1:14" ht="95.25" customHeight="1">
      <c r="A20" s="15" t="s">
        <v>10</v>
      </c>
      <c r="B20" s="16" t="str">
        <f>""</f>
        <v/>
      </c>
      <c r="C20" s="23"/>
      <c r="D20" s="23">
        <v>300</v>
      </c>
      <c r="E20" s="16" t="str">
        <f>"ООО ""ГК КрашМаш"""</f>
        <v>ООО "ГК КрашМаш"</v>
      </c>
      <c r="F20" s="23"/>
      <c r="G20" s="17"/>
      <c r="H20" s="23"/>
      <c r="I20" s="18" t="s">
        <v>13</v>
      </c>
      <c r="J20" s="23">
        <v>124</v>
      </c>
      <c r="K20" s="1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20" s="23"/>
      <c r="M20" s="16" t="str">
        <f>""</f>
        <v/>
      </c>
      <c r="N20" s="4"/>
    </row>
    <row r="21" spans="1:14" ht="108.75" customHeight="1">
      <c r="A21" s="15" t="s">
        <v>10</v>
      </c>
      <c r="B21" s="16" t="str">
        <f>""</f>
        <v/>
      </c>
      <c r="C21" s="23"/>
      <c r="D21" s="23">
        <v>98</v>
      </c>
      <c r="E21" s="16" t="str">
        <f>"ООО ""ЛУКОЙЛ-Северо-Западнефтепродукт"""</f>
        <v>ООО "ЛУКОЙЛ-Северо-Западнефтепродукт"</v>
      </c>
      <c r="F21" s="23"/>
      <c r="G21" s="17"/>
      <c r="H21" s="23"/>
      <c r="I21" s="18" t="s">
        <v>14</v>
      </c>
      <c r="J21" s="23">
        <v>110.6</v>
      </c>
      <c r="K21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1" s="23"/>
      <c r="M21" s="16" t="str">
        <f>""</f>
        <v/>
      </c>
      <c r="N21" s="4"/>
    </row>
    <row r="22" spans="1:14" ht="30" customHeight="1">
      <c r="A22" s="14" t="s">
        <v>10</v>
      </c>
      <c r="B22" s="19" t="str">
        <f>"Итого по кандидату"</f>
        <v>Итого по кандидату</v>
      </c>
      <c r="C22" s="24">
        <v>10903</v>
      </c>
      <c r="D22" s="24">
        <v>8798</v>
      </c>
      <c r="E22" s="19" t="str">
        <f>""</f>
        <v/>
      </c>
      <c r="F22" s="24">
        <v>100</v>
      </c>
      <c r="G22" s="20"/>
      <c r="H22" s="24">
        <v>3656.6</v>
      </c>
      <c r="I22" s="21"/>
      <c r="J22" s="24">
        <v>3105.5</v>
      </c>
      <c r="K22" s="19" t="str">
        <f>""</f>
        <v/>
      </c>
      <c r="L22" s="24">
        <v>4049</v>
      </c>
      <c r="M22" s="19" t="str">
        <f>""</f>
        <v/>
      </c>
      <c r="N22" s="4"/>
    </row>
    <row r="23" spans="1:14" ht="111" customHeight="1">
      <c r="A23" s="15" t="s">
        <v>15</v>
      </c>
      <c r="B23" s="16" t="str">
        <f>"Крутов Андрей Дмитриевич"</f>
        <v>Крутов Андрей Дмитриевич</v>
      </c>
      <c r="C23" s="23"/>
      <c r="D23" s="23"/>
      <c r="E23" s="16" t="str">
        <f>""</f>
        <v/>
      </c>
      <c r="F23" s="23"/>
      <c r="G23" s="17"/>
      <c r="H23" s="23"/>
      <c r="I23" s="18" t="s">
        <v>16</v>
      </c>
      <c r="J23" s="23">
        <v>388.6</v>
      </c>
      <c r="K23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23"/>
      <c r="M23" s="16" t="str">
        <f>""</f>
        <v/>
      </c>
      <c r="N23" s="13"/>
    </row>
    <row r="24" spans="1:14" ht="104.25" customHeight="1">
      <c r="A24" s="15" t="s">
        <v>10</v>
      </c>
      <c r="B24" s="16" t="str">
        <f>""</f>
        <v/>
      </c>
      <c r="C24" s="23"/>
      <c r="D24" s="23"/>
      <c r="E24" s="16" t="str">
        <f>""</f>
        <v/>
      </c>
      <c r="F24" s="23"/>
      <c r="G24" s="17"/>
      <c r="H24" s="23"/>
      <c r="I24" s="18" t="s">
        <v>16</v>
      </c>
      <c r="J24" s="23">
        <v>308</v>
      </c>
      <c r="K24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4" s="23"/>
      <c r="M24" s="16" t="str">
        <f>""</f>
        <v/>
      </c>
      <c r="N24" s="4"/>
    </row>
    <row r="25" spans="1:14" ht="30" customHeight="1">
      <c r="A25" s="14" t="s">
        <v>10</v>
      </c>
      <c r="B25" s="19" t="str">
        <f>"Итого по кандидату"</f>
        <v>Итого по кандидату</v>
      </c>
      <c r="C25" s="24">
        <v>1000</v>
      </c>
      <c r="D25" s="24">
        <v>0</v>
      </c>
      <c r="E25" s="19" t="str">
        <f>""</f>
        <v/>
      </c>
      <c r="F25" s="24">
        <v>0</v>
      </c>
      <c r="G25" s="20"/>
      <c r="H25" s="24">
        <v>872.7</v>
      </c>
      <c r="I25" s="21"/>
      <c r="J25" s="24">
        <v>696.6</v>
      </c>
      <c r="K25" s="19" t="str">
        <f>""</f>
        <v/>
      </c>
      <c r="L25" s="24">
        <v>0</v>
      </c>
      <c r="M25" s="19" t="str">
        <f>""</f>
        <v/>
      </c>
      <c r="N25" s="4"/>
    </row>
    <row r="26" spans="1:14" ht="107.25" customHeight="1">
      <c r="A26" s="15" t="s">
        <v>17</v>
      </c>
      <c r="B26" s="16" t="str">
        <f>"Лавров Олег Леонидович"</f>
        <v>Лавров Олег Леонидович</v>
      </c>
      <c r="C26" s="23">
        <v>890</v>
      </c>
      <c r="D26" s="23"/>
      <c r="E26" s="16" t="str">
        <f>""</f>
        <v/>
      </c>
      <c r="F26" s="23"/>
      <c r="G26" s="17"/>
      <c r="H26" s="23">
        <v>675.8</v>
      </c>
      <c r="I26" s="18" t="s">
        <v>18</v>
      </c>
      <c r="J26" s="23">
        <v>499.2</v>
      </c>
      <c r="K2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23"/>
      <c r="M26" s="16" t="str">
        <f>""</f>
        <v/>
      </c>
      <c r="N26" s="13"/>
    </row>
    <row r="27" spans="1:14" ht="30" customHeight="1">
      <c r="A27" s="15" t="s">
        <v>19</v>
      </c>
      <c r="B27" s="16" t="str">
        <f>"Максаков Олег Борисович"</f>
        <v>Максаков Олег Борисович</v>
      </c>
      <c r="C27" s="23">
        <v>4</v>
      </c>
      <c r="D27" s="23"/>
      <c r="E27" s="16" t="str">
        <f>""</f>
        <v/>
      </c>
      <c r="F27" s="23"/>
      <c r="G27" s="17"/>
      <c r="H27" s="23">
        <v>0</v>
      </c>
      <c r="I27" s="18"/>
      <c r="J27" s="23"/>
      <c r="K27" s="16" t="str">
        <f>""</f>
        <v/>
      </c>
      <c r="L27" s="23"/>
      <c r="M27" s="16" t="str">
        <f>""</f>
        <v/>
      </c>
      <c r="N27" s="4"/>
    </row>
    <row r="28" spans="1:14" ht="30" customHeight="1">
      <c r="A28" s="15" t="s">
        <v>20</v>
      </c>
      <c r="B28" s="16" t="str">
        <f>"Нилов Олег Анатольевич"</f>
        <v>Нилов Олег Анатольевич</v>
      </c>
      <c r="C28" s="23">
        <v>4001</v>
      </c>
      <c r="D28" s="23"/>
      <c r="E28" s="16" t="str">
        <f>""</f>
        <v/>
      </c>
      <c r="F28" s="23"/>
      <c r="G28" s="17"/>
      <c r="H28" s="23">
        <v>559.1</v>
      </c>
      <c r="I28" s="18"/>
      <c r="J28" s="23"/>
      <c r="K28" s="16" t="str">
        <f>""</f>
        <v/>
      </c>
      <c r="L28" s="23"/>
      <c r="M28" s="16" t="str">
        <f>""</f>
        <v/>
      </c>
      <c r="N28" s="13"/>
    </row>
    <row r="29" spans="1:14" ht="45" customHeight="1">
      <c r="A29" s="15" t="s">
        <v>21</v>
      </c>
      <c r="B29" s="16" t="str">
        <f>"Новиков Александр Иванович"</f>
        <v>Новиков Александр Иванович</v>
      </c>
      <c r="C29" s="23"/>
      <c r="D29" s="23">
        <v>2900</v>
      </c>
      <c r="E29" s="16" t="str">
        <f>"ООО ""ЭнергоТехническая Компания"""</f>
        <v>ООО "ЭнергоТехническая Компания"</v>
      </c>
      <c r="F29" s="23"/>
      <c r="G29" s="17"/>
      <c r="H29" s="23"/>
      <c r="I29" s="18" t="s">
        <v>14</v>
      </c>
      <c r="J29" s="23">
        <v>1600</v>
      </c>
      <c r="K29" s="16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29" s="23"/>
      <c r="M29" s="16" t="str">
        <f>""</f>
        <v/>
      </c>
      <c r="N29" s="13"/>
    </row>
    <row r="30" spans="1:14" ht="47.25" customHeight="1">
      <c r="A30" s="15" t="s">
        <v>10</v>
      </c>
      <c r="B30" s="16" t="str">
        <f>""</f>
        <v/>
      </c>
      <c r="C30" s="23"/>
      <c r="D30" s="23"/>
      <c r="E30" s="16" t="str">
        <f>""</f>
        <v/>
      </c>
      <c r="F30" s="23"/>
      <c r="G30" s="17"/>
      <c r="H30" s="23"/>
      <c r="I30" s="18" t="s">
        <v>14</v>
      </c>
      <c r="J30" s="23">
        <v>500</v>
      </c>
      <c r="K30" s="16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30" s="23"/>
      <c r="M30" s="16" t="str">
        <f>""</f>
        <v/>
      </c>
      <c r="N30" s="4"/>
    </row>
    <row r="31" spans="1:14" ht="112.5" customHeight="1">
      <c r="A31" s="15" t="s">
        <v>10</v>
      </c>
      <c r="B31" s="16" t="str">
        <f>""</f>
        <v/>
      </c>
      <c r="C31" s="23"/>
      <c r="D31" s="23"/>
      <c r="E31" s="16" t="str">
        <f>""</f>
        <v/>
      </c>
      <c r="F31" s="23"/>
      <c r="G31" s="17"/>
      <c r="H31" s="23"/>
      <c r="I31" s="18" t="s">
        <v>9</v>
      </c>
      <c r="J31" s="23">
        <v>500</v>
      </c>
      <c r="K31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1" s="23"/>
      <c r="M31" s="16" t="str">
        <f>""</f>
        <v/>
      </c>
      <c r="N31" s="4"/>
    </row>
    <row r="32" spans="1:14" ht="30" customHeight="1">
      <c r="A32" s="14" t="s">
        <v>10</v>
      </c>
      <c r="B32" s="19" t="str">
        <f>"Итого по кандидату"</f>
        <v>Итого по кандидату</v>
      </c>
      <c r="C32" s="24">
        <v>2905</v>
      </c>
      <c r="D32" s="24">
        <v>2900</v>
      </c>
      <c r="E32" s="19" t="str">
        <f>""</f>
        <v/>
      </c>
      <c r="F32" s="24">
        <v>0</v>
      </c>
      <c r="G32" s="20"/>
      <c r="H32" s="24">
        <v>2890.8</v>
      </c>
      <c r="I32" s="21"/>
      <c r="J32" s="24">
        <v>2600</v>
      </c>
      <c r="K32" s="19" t="str">
        <f>""</f>
        <v/>
      </c>
      <c r="L32" s="24">
        <v>0</v>
      </c>
      <c r="M32" s="19" t="str">
        <f>""</f>
        <v/>
      </c>
      <c r="N32" s="4"/>
    </row>
    <row r="33" spans="1:14" ht="45" customHeight="1">
      <c r="A33" s="15" t="s">
        <v>22</v>
      </c>
      <c r="B33" s="16" t="str">
        <f>"Соусов Вячеслав Евгеньевич"</f>
        <v>Соусов Вячеслав Евгеньевич</v>
      </c>
      <c r="C33" s="23">
        <v>2.5</v>
      </c>
      <c r="D33" s="23"/>
      <c r="E33" s="16" t="str">
        <f>""</f>
        <v/>
      </c>
      <c r="F33" s="23"/>
      <c r="G33" s="17"/>
      <c r="H33" s="23">
        <v>1</v>
      </c>
      <c r="I33" s="18"/>
      <c r="J33" s="23"/>
      <c r="K33" s="16" t="str">
        <f>""</f>
        <v/>
      </c>
      <c r="L33" s="23"/>
      <c r="M33" s="16" t="str">
        <f>""</f>
        <v/>
      </c>
      <c r="N33" s="13"/>
    </row>
    <row r="34" spans="1:14">
      <c r="A34" s="14" t="s">
        <v>10</v>
      </c>
      <c r="B34" s="19" t="str">
        <f>"Итого"</f>
        <v>Итого</v>
      </c>
      <c r="C34" s="24">
        <v>20676.599999999999</v>
      </c>
      <c r="D34" s="24">
        <v>11698</v>
      </c>
      <c r="E34" s="19" t="str">
        <f>""</f>
        <v/>
      </c>
      <c r="F34" s="24">
        <v>100</v>
      </c>
      <c r="G34" s="20">
        <v>1</v>
      </c>
      <c r="H34" s="24">
        <v>9049</v>
      </c>
      <c r="I34" s="21"/>
      <c r="J34" s="24">
        <v>6901.2</v>
      </c>
      <c r="K34" s="19" t="str">
        <f>""</f>
        <v/>
      </c>
      <c r="L34" s="24">
        <v>4099</v>
      </c>
      <c r="M34" s="19" t="str">
        <f>""</f>
        <v/>
      </c>
      <c r="N34" s="13"/>
    </row>
    <row r="35" spans="1:14">
      <c r="N35" s="13"/>
    </row>
    <row r="36" spans="1:14" ht="39.950000000000003" customHeight="1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mergeCells count="20">
    <mergeCell ref="A36:M36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2016-08-24T08:26:31Z</dcterms:created>
  <dcterms:modified xsi:type="dcterms:W3CDTF">2016-08-24T08:54:09Z</dcterms:modified>
</cp:coreProperties>
</file>